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5"/>
    <sheet state="visible" name="Trial Tasks" sheetId="2" r:id="rId6"/>
    <sheet state="visible" name="Cost Model" sheetId="3" r:id="rId7"/>
    <sheet state="visible" name="Decision" sheetId="4" r:id="rId8"/>
  </sheets>
  <definedNames/>
  <calcPr/>
</workbook>
</file>

<file path=xl/sharedStrings.xml><?xml version="1.0" encoding="utf-8"?>
<sst xmlns="http://schemas.openxmlformats.org/spreadsheetml/2006/main" count="124" uniqueCount="73">
  <si>
    <t>Vendor</t>
  </si>
  <si>
    <t>THREE-VENDOR SOFTWARE TRIAL DECISION WORKBOOK</t>
  </si>
  <si>
    <t>Trial task</t>
  </si>
  <si>
    <t>Monthly subscription ($)</t>
  </si>
  <si>
    <t>Mean trial score / 5</t>
  </si>
  <si>
    <t>PRIVATE / UNPUBLISHED — One Truck Office</t>
  </si>
  <si>
    <t>Score (0–5)</t>
  </si>
  <si>
    <t>One-time fees ($)</t>
  </si>
  <si>
    <t>Task gates</t>
  </si>
  <si>
    <t>Gate (Pass/Fail/Not tested)</t>
  </si>
  <si>
    <t>Migration hours</t>
  </si>
  <si>
    <t>Purpose</t>
  </si>
  <si>
    <t>First-year incl labor ($)</t>
  </si>
  <si>
    <t>Minutes</t>
  </si>
  <si>
    <t>Hourly labor value ($)</t>
  </si>
  <si>
    <t>Evidence / observed behavior</t>
  </si>
  <si>
    <t>Budget gate</t>
  </si>
  <si>
    <t>Overlap months</t>
  </si>
  <si>
    <t>Issue / limitation</t>
  </si>
  <si>
    <t>Compare real hands-on trial evidence and first-year cost without inventing vendor pricing or product capabilities.</t>
  </si>
  <si>
    <t>Evidence gate</t>
  </si>
  <si>
    <t>Overlap cost per month ($)</t>
  </si>
  <si>
    <t>QuoteIQ</t>
  </si>
  <si>
    <t>Use case</t>
  </si>
  <si>
    <t>Decision gate</t>
  </si>
  <si>
    <t>First-year cash ($)</t>
  </si>
  <si>
    <t>Solo contractor evaluating QuoteIQ, Jobber, and Housecall Pro.</t>
  </si>
  <si>
    <t>First-year incl. labor ($)</t>
  </si>
  <si>
    <t>Score rank</t>
  </si>
  <si>
    <t>INPUT BELOW</t>
  </si>
  <si>
    <t>Data status</t>
  </si>
  <si>
    <t>Enter your maximum first-year total cost, including the value of migration labor.</t>
  </si>
  <si>
    <t>Maximum first-year budget ($)</t>
  </si>
  <si>
    <t>Create an estimate from a real job scope</t>
  </si>
  <si>
    <t>Not tested</t>
  </si>
  <si>
    <t/>
  </si>
  <si>
    <t>HOW TO USE</t>
  </si>
  <si>
    <t>Schedule, reschedule, and notify customer</t>
  </si>
  <si>
    <t>1</t>
  </si>
  <si>
    <t>Enter current, account-specific subscription quotes and other cost assumptions in Cost Model. Zero is a valid explicit value; blank means unknown.</t>
  </si>
  <si>
    <t>2</t>
  </si>
  <si>
    <t>For each of the 15 trial rows, perform the task in the actual vendor trial. Score 0–5, choose Pass/Fail/Not tested, and write an observed evidence note.</t>
  </si>
  <si>
    <t>Convert approved estimate to invoice</t>
  </si>
  <si>
    <t>3</t>
  </si>
  <si>
    <t>For migration hours, estimate labor conservatively. If no migration is needed, enter 0; do not leave blank.</t>
  </si>
  <si>
    <t>4</t>
  </si>
  <si>
    <t>Only after every field is populated will first-year costs and budget gate calculate.</t>
  </si>
  <si>
    <t>5</t>
  </si>
  <si>
    <t>Decision gate remains HOLD until five tasks pass, all five scores and evidence notes exist, all six cost inputs exist, and the budget gate passes.</t>
  </si>
  <si>
    <t>Record payment and reconcile status</t>
  </si>
  <si>
    <t>6</t>
  </si>
  <si>
    <t>ELIGIBLE FOR OWNER REVIEW is not a purchase recommendation or verified vendor endorsement. Independently confirm contract terms, data portability, cancellation, support, and taxes.</t>
  </si>
  <si>
    <t>7</t>
  </si>
  <si>
    <t>Do not publish vendor-specific screenshots, private customer records, or unverified plan prices. Use synthetic data for testing.</t>
  </si>
  <si>
    <t>8</t>
  </si>
  <si>
    <t>Export customer, job, and invoice records</t>
  </si>
  <si>
    <t>No affiliate tracking links, merchant approval, or revenue are asserted by this workbook.</t>
  </si>
  <si>
    <t>DEFINITIONS</t>
  </si>
  <si>
    <t>First-year cash</t>
  </si>
  <si>
    <t>12 × monthly subscription + one-time fees + overlap months × overlap cost/month.</t>
  </si>
  <si>
    <t>Jobber</t>
  </si>
  <si>
    <t>First-year including labor</t>
  </si>
  <si>
    <t>First-year cash + migration hours × labor value/hour.</t>
  </si>
  <si>
    <t>Trial score</t>
  </si>
  <si>
    <t>Simple arithmetic mean of five observed 0–5 task scores. A high score never overrides failed mandatory gates.</t>
  </si>
  <si>
    <t>NEEDS INPUT until every cost input is explicitly entered; no default prices or hours.</t>
  </si>
  <si>
    <t>Source routes</t>
  </si>
  <si>
    <t>https://one-truck-office.pages.dev/guides/job-software-trial-checklist/</t>
  </si>
  <si>
    <t>Housecall Pro</t>
  </si>
  <si>
    <t>https://one-truck-office.pages.dev/tools/jobber-quoteiq-switching-cost/</t>
  </si>
  <si>
    <t>https://one-truck-office.pages.dev/guides/quoteiq-alternatives-solo-contractors/</t>
  </si>
  <si>
    <t>Owner control</t>
  </si>
  <si>
    <t>No applications, external communications, purchases, or account changes are authorized by this workbook.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</si>
</sst>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$#,##0.00"/>
  </numFmts>
  <fonts count="4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162B3F"/>
        <bgColor rgb="FF162B3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1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Font="1"/>
    <xf quotePrefix="1" borderId="0" fillId="0" fontId="2" numFmtId="0" xfId="0" applyAlignment="1" applyFont="1">
      <alignment readingOrder="0"/>
    </xf>
    <xf borderId="0" fillId="0" fontId="2" numFmtId="164" xfId="0" applyFont="1" applyNumberFormat="1"/>
    <xf borderId="0" fillId="0" fontId="3" numFmtId="0" xfId="0" applyAlignment="1" applyFont="1">
      <alignment readingOrder="0"/>
    </xf>
  </cellXfs>
  <cellStyles count="1">
    <cellStyle xfId="0" name="Normal" builtinId="0"/>
  </cellStyles>
  <dxfs count="2">
    <dxf>
      <font>
        <b/>
      </font>
      <fill>
        <patternFill patternType="solid">
          <fgColor rgb="FFD1F4DB"/>
          <bgColor rgb="FFD1F4DB"/>
        </patternFill>
      </fill>
      <border/>
    </dxf>
    <dxf>
      <font>
        <b/>
      </font>
      <fill>
        <patternFill patternType="solid">
          <fgColor rgb="FFFFEACC"/>
          <bgColor rgb="FFFFEA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one-truck-office.pages.dev/guides/job-software-trial-checklist/" TargetMode="External"/><Relationship Id="rId2" Type="http://schemas.openxmlformats.org/officeDocument/2006/relationships/hyperlink" Target="https://one-truck-office.pages.dev/tools/jobber-quoteiq-switching-cost/" TargetMode="External"/><Relationship Id="rId3" Type="http://schemas.openxmlformats.org/officeDocument/2006/relationships/hyperlink" Target="https://one-truck-office.pages.dev/guides/quoteiq-alternatives-solo-contractors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0.75"/>
    <col customWidth="1" min="2" max="2" width="98.88"/>
  </cols>
  <sheetData>
    <row r="1" ht="31.5" customHeight="1">
      <c r="A1" s="1" t="s">
        <v>1</v>
      </c>
      <c r="B1" s="1" t="s">
        <v>5</v>
      </c>
    </row>
    <row r="2">
      <c r="A2" s="2" t="s">
        <v>11</v>
      </c>
      <c r="B2" s="2" t="s">
        <v>19</v>
      </c>
    </row>
    <row r="3">
      <c r="A3" s="2" t="s">
        <v>23</v>
      </c>
      <c r="B3" s="2" t="s">
        <v>26</v>
      </c>
    </row>
    <row r="4">
      <c r="A4" s="2" t="s">
        <v>29</v>
      </c>
      <c r="B4" s="2" t="s">
        <v>31</v>
      </c>
    </row>
    <row r="5">
      <c r="A5" s="2" t="s">
        <v>32</v>
      </c>
      <c r="B5" s="3"/>
    </row>
    <row r="6">
      <c r="A6" s="2" t="s">
        <v>35</v>
      </c>
      <c r="B6" s="2" t="s">
        <v>35</v>
      </c>
      <c r="C6" s="2" t="s">
        <v>35</v>
      </c>
    </row>
    <row r="7">
      <c r="A7" s="2" t="s">
        <v>36</v>
      </c>
      <c r="B7" s="2" t="s">
        <v>35</v>
      </c>
    </row>
    <row r="8">
      <c r="A8" s="5" t="s">
        <v>38</v>
      </c>
      <c r="B8" s="2" t="s">
        <v>39</v>
      </c>
    </row>
    <row r="9">
      <c r="A9" s="5" t="s">
        <v>40</v>
      </c>
      <c r="B9" s="2" t="s">
        <v>41</v>
      </c>
    </row>
    <row r="10">
      <c r="A10" s="5" t="s">
        <v>43</v>
      </c>
      <c r="B10" s="2" t="s">
        <v>44</v>
      </c>
    </row>
    <row r="11">
      <c r="A11" s="5" t="s">
        <v>45</v>
      </c>
      <c r="B11" s="2" t="s">
        <v>46</v>
      </c>
    </row>
    <row r="12">
      <c r="A12" s="5" t="s">
        <v>47</v>
      </c>
      <c r="B12" s="2" t="s">
        <v>48</v>
      </c>
    </row>
    <row r="13">
      <c r="A13" s="5" t="s">
        <v>50</v>
      </c>
      <c r="B13" s="2" t="s">
        <v>51</v>
      </c>
    </row>
    <row r="14">
      <c r="A14" s="5" t="s">
        <v>52</v>
      </c>
      <c r="B14" s="2" t="s">
        <v>53</v>
      </c>
    </row>
    <row r="15">
      <c r="A15" s="5" t="s">
        <v>54</v>
      </c>
      <c r="B15" s="2" t="s">
        <v>56</v>
      </c>
    </row>
    <row r="16">
      <c r="A16" s="2" t="s">
        <v>57</v>
      </c>
      <c r="B16" s="2" t="s">
        <v>35</v>
      </c>
    </row>
    <row r="17">
      <c r="A17" s="2" t="s">
        <v>58</v>
      </c>
      <c r="B17" s="2" t="s">
        <v>59</v>
      </c>
    </row>
    <row r="18">
      <c r="A18" s="2" t="s">
        <v>61</v>
      </c>
      <c r="B18" s="2" t="s">
        <v>62</v>
      </c>
    </row>
    <row r="19">
      <c r="A19" s="2" t="s">
        <v>63</v>
      </c>
      <c r="B19" s="2" t="s">
        <v>64</v>
      </c>
    </row>
    <row r="20">
      <c r="A20" s="2" t="s">
        <v>30</v>
      </c>
      <c r="B20" s="2" t="s">
        <v>65</v>
      </c>
    </row>
    <row r="21">
      <c r="A21" s="2" t="s">
        <v>66</v>
      </c>
      <c r="B21" s="7" t="s">
        <v>67</v>
      </c>
    </row>
    <row r="22">
      <c r="A22" s="2" t="s">
        <v>66</v>
      </c>
      <c r="B22" s="7" t="s">
        <v>69</v>
      </c>
    </row>
    <row r="23">
      <c r="A23" s="2" t="s">
        <v>66</v>
      </c>
      <c r="B23" s="7" t="s">
        <v>70</v>
      </c>
    </row>
    <row r="24">
      <c r="A24" s="2" t="s">
        <v>71</v>
      </c>
      <c r="B24" s="2" t="s">
        <v>72</v>
      </c>
    </row>
  </sheetData>
  <dataValidations>
    <dataValidation type="decimal" operator="greaterThanOrEqual" allowBlank="1" showInputMessage="1" showErrorMessage="1" prompt="Nonnegative value; enter 0 explicitly when applicable." sqref="B5">
      <formula1>0.0</formula1>
    </dataValidation>
  </dataValidations>
  <hyperlinks>
    <hyperlink r:id="rId1" ref="B21"/>
    <hyperlink r:id="rId2" ref="B22"/>
    <hyperlink r:id="rId3" ref="B23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63"/>
    <col customWidth="1" min="2" max="2" width="43.88"/>
    <col customWidth="1" min="3" max="3" width="15.13"/>
    <col customWidth="1" min="4" max="4" width="25.13"/>
    <col customWidth="1" min="5" max="5" width="12.63"/>
    <col customWidth="1" min="6" max="6" width="56.38"/>
    <col customWidth="1" min="7" max="7" width="43.88"/>
  </cols>
  <sheetData>
    <row r="1" ht="31.5" customHeight="1">
      <c r="A1" s="1" t="s">
        <v>0</v>
      </c>
      <c r="B1" s="1" t="s">
        <v>2</v>
      </c>
      <c r="C1" s="1" t="s">
        <v>6</v>
      </c>
      <c r="D1" s="1" t="s">
        <v>9</v>
      </c>
      <c r="E1" s="1" t="s">
        <v>13</v>
      </c>
      <c r="F1" s="1" t="s">
        <v>15</v>
      </c>
      <c r="G1" s="1" t="s">
        <v>18</v>
      </c>
    </row>
    <row r="2">
      <c r="A2" s="2" t="s">
        <v>22</v>
      </c>
      <c r="B2" s="2" t="s">
        <v>33</v>
      </c>
      <c r="C2" s="2"/>
      <c r="D2" s="2" t="s">
        <v>34</v>
      </c>
      <c r="E2" s="4"/>
      <c r="F2" s="2"/>
    </row>
    <row r="3">
      <c r="A3" s="2" t="s">
        <v>22</v>
      </c>
      <c r="B3" s="2" t="s">
        <v>37</v>
      </c>
      <c r="C3" s="2"/>
      <c r="D3" s="2" t="s">
        <v>34</v>
      </c>
      <c r="E3" s="4"/>
      <c r="F3" s="2"/>
    </row>
    <row r="4">
      <c r="A4" s="2" t="s">
        <v>22</v>
      </c>
      <c r="B4" s="2" t="s">
        <v>42</v>
      </c>
      <c r="C4" s="2"/>
      <c r="D4" s="2" t="s">
        <v>34</v>
      </c>
      <c r="E4" s="4"/>
      <c r="F4" s="2"/>
    </row>
    <row r="5">
      <c r="A5" s="2" t="s">
        <v>22</v>
      </c>
      <c r="B5" s="2" t="s">
        <v>49</v>
      </c>
      <c r="C5" s="2"/>
      <c r="D5" s="2" t="s">
        <v>34</v>
      </c>
      <c r="E5" s="4"/>
      <c r="F5" s="2"/>
    </row>
    <row r="6">
      <c r="A6" s="2" t="s">
        <v>22</v>
      </c>
      <c r="B6" s="2" t="s">
        <v>55</v>
      </c>
      <c r="C6" s="2"/>
      <c r="D6" s="2" t="s">
        <v>34</v>
      </c>
      <c r="E6" s="4"/>
      <c r="F6" s="2"/>
    </row>
    <row r="7">
      <c r="A7" s="2" t="s">
        <v>60</v>
      </c>
      <c r="B7" s="2" t="s">
        <v>33</v>
      </c>
      <c r="C7" s="4"/>
      <c r="D7" s="2" t="s">
        <v>34</v>
      </c>
      <c r="E7" s="4"/>
    </row>
    <row r="8">
      <c r="A8" s="2" t="s">
        <v>60</v>
      </c>
      <c r="B8" s="2" t="s">
        <v>37</v>
      </c>
      <c r="C8" s="4"/>
      <c r="D8" s="2" t="s">
        <v>34</v>
      </c>
      <c r="E8" s="4"/>
    </row>
    <row r="9">
      <c r="A9" s="2" t="s">
        <v>60</v>
      </c>
      <c r="B9" s="2" t="s">
        <v>42</v>
      </c>
      <c r="C9" s="4"/>
      <c r="D9" s="2" t="s">
        <v>34</v>
      </c>
      <c r="E9" s="4"/>
    </row>
    <row r="10">
      <c r="A10" s="2" t="s">
        <v>60</v>
      </c>
      <c r="B10" s="2" t="s">
        <v>49</v>
      </c>
      <c r="C10" s="4"/>
      <c r="D10" s="2" t="s">
        <v>34</v>
      </c>
      <c r="E10" s="4"/>
    </row>
    <row r="11">
      <c r="A11" s="2" t="s">
        <v>60</v>
      </c>
      <c r="B11" s="2" t="s">
        <v>55</v>
      </c>
      <c r="C11" s="4"/>
      <c r="D11" s="2" t="s">
        <v>34</v>
      </c>
      <c r="E11" s="4"/>
    </row>
    <row r="12">
      <c r="A12" s="2" t="s">
        <v>68</v>
      </c>
      <c r="B12" s="2" t="s">
        <v>33</v>
      </c>
      <c r="C12" s="4"/>
      <c r="D12" s="2" t="s">
        <v>34</v>
      </c>
      <c r="E12" s="4"/>
    </row>
    <row r="13">
      <c r="A13" s="2" t="s">
        <v>68</v>
      </c>
      <c r="B13" s="2" t="s">
        <v>37</v>
      </c>
      <c r="C13" s="4"/>
      <c r="D13" s="2" t="s">
        <v>34</v>
      </c>
      <c r="E13" s="4"/>
    </row>
    <row r="14">
      <c r="A14" s="2" t="s">
        <v>68</v>
      </c>
      <c r="B14" s="2" t="s">
        <v>42</v>
      </c>
      <c r="C14" s="4"/>
      <c r="D14" s="2" t="s">
        <v>34</v>
      </c>
      <c r="E14" s="4"/>
    </row>
    <row r="15">
      <c r="A15" s="2" t="s">
        <v>68</v>
      </c>
      <c r="B15" s="2" t="s">
        <v>49</v>
      </c>
      <c r="C15" s="4"/>
      <c r="D15" s="2" t="s">
        <v>34</v>
      </c>
      <c r="E15" s="4"/>
    </row>
    <row r="16">
      <c r="A16" s="2" t="s">
        <v>68</v>
      </c>
      <c r="B16" s="2" t="s">
        <v>55</v>
      </c>
      <c r="C16" s="4"/>
      <c r="D16" s="2" t="s">
        <v>34</v>
      </c>
      <c r="E16" s="4"/>
    </row>
  </sheetData>
  <dataValidations>
    <dataValidation type="decimal" allowBlank="1" showInputMessage="1" showErrorMessage="1" prompt="Enter observed score from 0 to 5; leave blank until tested." sqref="C2:C16">
      <formula1>0.0</formula1>
      <formula2>5.0</formula2>
    </dataValidation>
    <dataValidation type="decimal" operator="greaterThanOrEqual" allowBlank="1" showInputMessage="1" showErrorMessage="1" prompt="Nonnegative value; enter 0 explicitly when applicable." sqref="E2:E16">
      <formula1>0.0</formula1>
    </dataValidation>
    <dataValidation type="list" allowBlank="1" showInputMessage="1" showErrorMessage="1" prompt="Pass only after you actually tested the task." sqref="D2:D16">
      <formula1>"Not tested,Pass,Fail"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0.75"/>
    <col customWidth="1" min="3" max="3" width="19.5"/>
    <col customWidth="1" min="4" max="4" width="17.63"/>
    <col customWidth="1" min="5" max="5" width="21.38"/>
    <col customWidth="1" min="6" max="6" width="17.63"/>
    <col customWidth="1" min="7" max="7" width="22.0"/>
    <col customWidth="1" min="8" max="8" width="20.75"/>
    <col customWidth="1" min="9" max="9" width="23.88"/>
    <col customWidth="1" min="10" max="10" width="17.63"/>
  </cols>
  <sheetData>
    <row r="1" ht="31.5" customHeight="1">
      <c r="A1" s="1" t="s">
        <v>0</v>
      </c>
      <c r="B1" s="1" t="s">
        <v>3</v>
      </c>
      <c r="C1" s="1" t="s">
        <v>7</v>
      </c>
      <c r="D1" s="1" t="s">
        <v>10</v>
      </c>
      <c r="E1" s="1" t="s">
        <v>14</v>
      </c>
      <c r="F1" s="1" t="s">
        <v>17</v>
      </c>
      <c r="G1" s="1" t="s">
        <v>21</v>
      </c>
      <c r="H1" s="1" t="s">
        <v>25</v>
      </c>
      <c r="I1" s="1" t="s">
        <v>27</v>
      </c>
      <c r="J1" s="1" t="s">
        <v>30</v>
      </c>
    </row>
    <row r="2">
      <c r="A2" s="2" t="s">
        <v>22</v>
      </c>
      <c r="B2" s="3"/>
      <c r="C2" s="3"/>
      <c r="D2" s="3"/>
      <c r="E2" s="3"/>
      <c r="F2" s="3"/>
      <c r="G2" s="3"/>
      <c r="H2" s="6" t="str">
        <f t="shared" ref="H2:H4" si="1">IF(COUNT(B2:C2,F2:G2)&lt;4,"",12*B2+C2+F2*G2)</f>
        <v/>
      </c>
      <c r="I2" s="6" t="str">
        <f t="shared" ref="I2:I4" si="2">IF(COUNT(B2:G2)&lt;6,"",H2+D2*E2)</f>
        <v/>
      </c>
      <c r="J2" s="4" t="str">
        <f t="shared" ref="J2:J4" si="3">IF(COUNT(B2:G2)&lt;6,"NEEDS INPUT","COMPLETE")</f>
        <v>NEEDS INPUT</v>
      </c>
    </row>
    <row r="3">
      <c r="A3" s="2" t="s">
        <v>60</v>
      </c>
      <c r="B3" s="6"/>
      <c r="C3" s="6"/>
      <c r="D3" s="6"/>
      <c r="E3" s="6"/>
      <c r="F3" s="6"/>
      <c r="G3" s="6"/>
      <c r="H3" s="6" t="str">
        <f t="shared" si="1"/>
        <v/>
      </c>
      <c r="I3" s="6" t="str">
        <f t="shared" si="2"/>
        <v/>
      </c>
      <c r="J3" s="4" t="str">
        <f t="shared" si="3"/>
        <v>NEEDS INPUT</v>
      </c>
    </row>
    <row r="4">
      <c r="A4" s="2" t="s">
        <v>68</v>
      </c>
      <c r="B4" s="6"/>
      <c r="C4" s="6"/>
      <c r="D4" s="6"/>
      <c r="E4" s="6"/>
      <c r="F4" s="6"/>
      <c r="G4" s="6"/>
      <c r="H4" s="6" t="str">
        <f t="shared" si="1"/>
        <v/>
      </c>
      <c r="I4" s="6" t="str">
        <f t="shared" si="2"/>
        <v/>
      </c>
      <c r="J4" s="4" t="str">
        <f t="shared" si="3"/>
        <v>NEEDS INPUT</v>
      </c>
    </row>
  </sheetData>
  <dataValidations>
    <dataValidation type="decimal" operator="greaterThanOrEqual" allowBlank="1" showInputMessage="1" showErrorMessage="1" prompt="Nonnegative value; enter 0 explicitly when applicable." sqref="B2:G4">
      <formula1>0.0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22.0"/>
    <col customWidth="1" min="3" max="3" width="16.38"/>
    <col customWidth="1" min="4" max="4" width="23.88"/>
    <col customWidth="1" min="5" max="5" width="16.38"/>
    <col customWidth="1" min="6" max="6" width="17.63"/>
    <col customWidth="1" min="7" max="7" width="30.13"/>
    <col customWidth="1" min="8" max="8" width="15.13"/>
  </cols>
  <sheetData>
    <row r="1" ht="31.5" customHeight="1">
      <c r="A1" s="1" t="s">
        <v>0</v>
      </c>
      <c r="B1" s="1" t="s">
        <v>4</v>
      </c>
      <c r="C1" s="1" t="s">
        <v>8</v>
      </c>
      <c r="D1" s="1" t="s">
        <v>12</v>
      </c>
      <c r="E1" s="1" t="s">
        <v>16</v>
      </c>
      <c r="F1" s="1" t="s">
        <v>20</v>
      </c>
      <c r="G1" s="1" t="s">
        <v>24</v>
      </c>
      <c r="H1" s="1" t="s">
        <v>28</v>
      </c>
    </row>
    <row r="2">
      <c r="A2" s="2" t="s">
        <v>22</v>
      </c>
      <c r="B2" s="4" t="str">
        <f>IF(COUNT('Trial Tasks'!C2:C6)&lt;5,"",AVERAGE('Trial Tasks'!C2:C6))</f>
        <v/>
      </c>
      <c r="C2" s="4" t="str">
        <f>IF(COUNTIF('Trial Tasks'!D2:D6,"Fail")&gt;0,"FAIL",IF(COUNTIF('Trial Tasks'!D2:D6,"Pass")=5,"PASS","HOLD"))</f>
        <v>HOLD</v>
      </c>
      <c r="D2" s="6" t="str">
        <f>IF('Cost Model'!J2="COMPLETE",'Cost Model'!I2,"")</f>
        <v/>
      </c>
      <c r="E2" s="4" t="str">
        <f>IF(AND(ISNUMBER(D2),ISNUMBER(Instructions!B5)),IF(D2&lt;=Instructions!B5,"PASS","FAIL"),"HOLD")</f>
        <v>HOLD</v>
      </c>
      <c r="F2" s="4" t="str">
        <f>IF(COUNTA('Trial Tasks'!F2:F6)=5,"PASS","HOLD")</f>
        <v>HOLD</v>
      </c>
      <c r="G2" s="4" t="str">
        <f t="shared" ref="G2:G4" si="1">IF(AND(ISNUMBER(B2),C2="PASS",E2="PASS",F2="PASS"),"ELIGIBLE FOR OWNER REVIEW","HOLD")</f>
        <v>HOLD</v>
      </c>
      <c r="H2" s="4" t="str">
        <f t="shared" ref="H2:H4" si="2">IF(G2="ELIGIBLE FOR OWNER REVIEW",RANK(B2,$B$2:$B$4,0),"")</f>
        <v/>
      </c>
    </row>
    <row r="3">
      <c r="A3" s="2" t="s">
        <v>60</v>
      </c>
      <c r="B3" s="4" t="str">
        <f>IF(COUNT('Trial Tasks'!C7:C11)&lt;5,"",AVERAGE('Trial Tasks'!C7:C11))</f>
        <v/>
      </c>
      <c r="C3" s="4" t="str">
        <f>IF(COUNTIF('Trial Tasks'!D7:D11,"Fail")&gt;0,"FAIL",IF(COUNTIF('Trial Tasks'!D7:D11,"Pass")=5,"PASS","HOLD"))</f>
        <v>HOLD</v>
      </c>
      <c r="D3" s="6" t="str">
        <f>IF('Cost Model'!J3="COMPLETE",'Cost Model'!I3,"")</f>
        <v/>
      </c>
      <c r="E3" s="4" t="str">
        <f>IF(AND(ISNUMBER(D3),ISNUMBER(Instructions!B5)),IF(D3&lt;=Instructions!B5,"PASS","FAIL"),"HOLD")</f>
        <v>HOLD</v>
      </c>
      <c r="F3" s="4" t="str">
        <f>IF(COUNTA('Trial Tasks'!F7:F11)=5,"PASS","HOLD")</f>
        <v>HOLD</v>
      </c>
      <c r="G3" s="4" t="str">
        <f t="shared" si="1"/>
        <v>HOLD</v>
      </c>
      <c r="H3" s="4" t="str">
        <f t="shared" si="2"/>
        <v/>
      </c>
    </row>
    <row r="4">
      <c r="A4" s="2" t="s">
        <v>68</v>
      </c>
      <c r="B4" s="4" t="str">
        <f>IF(COUNT('Trial Tasks'!C12:C16)&lt;5,"",AVERAGE('Trial Tasks'!C12:C16))</f>
        <v/>
      </c>
      <c r="C4" s="4" t="str">
        <f>IF(COUNTIF('Trial Tasks'!D12:D16,"Fail")&gt;0,"FAIL",IF(COUNTIF('Trial Tasks'!D12:D16,"Pass")=5,"PASS","HOLD"))</f>
        <v>HOLD</v>
      </c>
      <c r="D4" s="6" t="str">
        <f>IF('Cost Model'!J4="COMPLETE",'Cost Model'!I4,"")</f>
        <v/>
      </c>
      <c r="E4" s="4" t="str">
        <f>IF(AND(ISNUMBER(D4),ISNUMBER(Instructions!B5)),IF(D4&lt;=Instructions!B5,"PASS","FAIL"),"HOLD")</f>
        <v>HOLD</v>
      </c>
      <c r="F4" s="4" t="str">
        <f>IF(COUNTA('Trial Tasks'!F12:F16)=5,"PASS","HOLD")</f>
        <v>HOLD</v>
      </c>
      <c r="G4" s="4" t="str">
        <f t="shared" si="1"/>
        <v>HOLD</v>
      </c>
      <c r="H4" s="4" t="str">
        <f t="shared" si="2"/>
        <v/>
      </c>
    </row>
  </sheetData>
  <conditionalFormatting sqref="G2:G4">
    <cfRule type="cellIs" dxfId="0" priority="1" stopIfTrue="1" operator="equal">
      <formula>"ELIGIBLE FOR OWNER REVIEW"</formula>
    </cfRule>
  </conditionalFormatting>
  <conditionalFormatting sqref="G2:G4">
    <cfRule type="cellIs" dxfId="1" priority="2" stopIfTrue="1" operator="equal">
      <formula>"HOLD"</formula>
    </cfRule>
  </conditionalFormatting>
  <drawing r:id="rId1"/>
</worksheet>
</file>